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ittisham Parish Council\Assets\Register of Assets\"/>
    </mc:Choice>
  </mc:AlternateContent>
  <xr:revisionPtr revIDLastSave="0" documentId="8_{73578E46-8D96-453B-A4D3-C310693C8F61}" xr6:coauthVersionLast="47" xr6:coauthVersionMax="47" xr10:uidLastSave="{00000000-0000-0000-0000-000000000000}"/>
  <bookViews>
    <workbookView xWindow="6870" yWindow="1695" windowWidth="28395" windowHeight="14475" tabRatio="500" xr2:uid="{00000000-000D-0000-FFFF-FFFF00000000}"/>
  </bookViews>
  <sheets>
    <sheet name="Asset Register" sheetId="1" r:id="rId1"/>
    <sheet name="changes 24 25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7" i="2" l="1"/>
  <c r="C11" i="2" s="1"/>
  <c r="E98" i="1"/>
  <c r="E96" i="1"/>
  <c r="A96" i="1"/>
  <c r="E92" i="1"/>
  <c r="E91" i="1"/>
  <c r="E90" i="1"/>
  <c r="E88" i="1"/>
  <c r="E80" i="1"/>
  <c r="E71" i="1"/>
  <c r="C71" i="1"/>
  <c r="E59" i="1"/>
  <c r="E57" i="1"/>
  <c r="B57" i="1"/>
  <c r="E47" i="1"/>
  <c r="E43" i="1"/>
  <c r="E42" i="1"/>
  <c r="B42" i="1"/>
  <c r="E32" i="1"/>
  <c r="E31" i="1"/>
  <c r="E17" i="1"/>
  <c r="B17" i="1"/>
  <c r="E7" i="1"/>
  <c r="E6" i="1"/>
  <c r="E5" i="1"/>
  <c r="E100" i="1" s="1"/>
</calcChain>
</file>

<file path=xl/sharedStrings.xml><?xml version="1.0" encoding="utf-8"?>
<sst xmlns="http://schemas.openxmlformats.org/spreadsheetml/2006/main" count="164" uniqueCount="122">
  <si>
    <t>purchase date</t>
  </si>
  <si>
    <t>Description</t>
  </si>
  <si>
    <t>Location</t>
  </si>
  <si>
    <t>No. of Items</t>
  </si>
  <si>
    <t>Book Value</t>
  </si>
  <si>
    <t>Car Parks</t>
  </si>
  <si>
    <t>Car Park (Title DN 462908)</t>
  </si>
  <si>
    <t>The Ham</t>
  </si>
  <si>
    <t>Car Park (DN 512850)</t>
  </si>
  <si>
    <t>The Level</t>
  </si>
  <si>
    <t xml:space="preserve">Car park machines </t>
  </si>
  <si>
    <t>HCP &amp; LCP</t>
  </si>
  <si>
    <t>2017, 2018</t>
  </si>
  <si>
    <t>Car parks signs &amp; lines</t>
  </si>
  <si>
    <t>Signs</t>
  </si>
  <si>
    <t>Ham Lane / Riverside Road</t>
  </si>
  <si>
    <t>Bollard HCP machine</t>
  </si>
  <si>
    <t>Land and Buildings</t>
  </si>
  <si>
    <t>1947 &amp; 1949</t>
  </si>
  <si>
    <t>The Ham and The Triangle (Title DN 462908)</t>
  </si>
  <si>
    <t>Air Ambulance Night Landing Column</t>
  </si>
  <si>
    <t>EV charging point conduit</t>
  </si>
  <si>
    <t xml:space="preserve">Lockable post </t>
  </si>
  <si>
    <t>Padlock</t>
  </si>
  <si>
    <t>Railings, posts south side of The Ham &amp; path to DSC</t>
  </si>
  <si>
    <t>railing to Little Orchard</t>
  </si>
  <si>
    <t>grass mesh south side of The Ham</t>
  </si>
  <si>
    <t>safety sign OCBG</t>
  </si>
  <si>
    <t>Old Chapel Burial Ground  (DN 480922)</t>
  </si>
  <si>
    <t>Freehold Red Lion Inn (DN160209)</t>
  </si>
  <si>
    <t>Capton triangle – small area land maintained DPC</t>
  </si>
  <si>
    <t>Capton</t>
  </si>
  <si>
    <t>Playground</t>
  </si>
  <si>
    <t>Children's Play Equipment</t>
  </si>
  <si>
    <t>Items</t>
  </si>
  <si>
    <t>7/17</t>
  </si>
  <si>
    <t>Goals-5 aside</t>
  </si>
  <si>
    <t>?</t>
  </si>
  <si>
    <t>cradle seat swing seats</t>
  </si>
  <si>
    <t>flat seat swings-new wetpour safety surface</t>
  </si>
  <si>
    <t xml:space="preserve">Wicksteed pinta galleon </t>
  </si>
  <si>
    <t>?2009</t>
  </si>
  <si>
    <t>Sutcliffe young person multiplay</t>
  </si>
  <si>
    <t>8/20</t>
  </si>
  <si>
    <t>birds nest swing</t>
  </si>
  <si>
    <t>11/21</t>
  </si>
  <si>
    <t>Two playground signs, posts, installation, screws</t>
  </si>
  <si>
    <t>Office</t>
  </si>
  <si>
    <t>Noticeboard key</t>
  </si>
  <si>
    <t>Cllr Neale</t>
  </si>
  <si>
    <t>Landline handset</t>
  </si>
  <si>
    <t>reference texts</t>
  </si>
  <si>
    <t>Clerk</t>
  </si>
  <si>
    <t>HP Officejet Pro 8710</t>
  </si>
  <si>
    <t>6/17</t>
  </si>
  <si>
    <t>shredder</t>
  </si>
  <si>
    <t>3/16</t>
  </si>
  <si>
    <t>laminator</t>
  </si>
  <si>
    <r>
      <rPr>
        <sz val="10"/>
        <rFont val="Arial Narrow"/>
        <family val="2"/>
        <charset val="1"/>
      </rPr>
      <t xml:space="preserve">projector &amp; bag </t>
    </r>
    <r>
      <rPr>
        <sz val="11"/>
        <color rgb="FF000000"/>
        <rFont val="Arial"/>
        <family val="2"/>
      </rPr>
      <t>Dell projector 1850)</t>
    </r>
  </si>
  <si>
    <t>PC Research Resources</t>
  </si>
  <si>
    <t>speakerphone</t>
  </si>
  <si>
    <t>External hard drive</t>
  </si>
  <si>
    <t>Ballot Box</t>
  </si>
  <si>
    <t>Maintenance and Safety</t>
  </si>
  <si>
    <t>Tor Hex Keys</t>
  </si>
  <si>
    <t>Tamper</t>
  </si>
  <si>
    <t>Cllr Bond</t>
  </si>
  <si>
    <t>shovel for buddle holes</t>
  </si>
  <si>
    <t>shovels for grit bins (6)</t>
  </si>
  <si>
    <t>safety jacket</t>
  </si>
  <si>
    <t>snow shovel</t>
  </si>
  <si>
    <t>plastic safety sign poles</t>
  </si>
  <si>
    <t xml:space="preserve">safety sign *2 </t>
  </si>
  <si>
    <t>Jubilee Steps</t>
  </si>
  <si>
    <t>turning bay sign</t>
  </si>
  <si>
    <t>Manor Street</t>
  </si>
  <si>
    <t>Festival Flags</t>
  </si>
  <si>
    <t>High-Vis Vests</t>
  </si>
  <si>
    <t>Notice Boards</t>
  </si>
  <si>
    <t>PC &amp; General Information</t>
  </si>
  <si>
    <t>The Ham Car Park</t>
  </si>
  <si>
    <t>Ham Car Park</t>
  </si>
  <si>
    <t>Information</t>
  </si>
  <si>
    <t>Bus Shelter Riverside Road</t>
  </si>
  <si>
    <t xml:space="preserve">Car Gates </t>
  </si>
  <si>
    <t>The Ham Car Park /Ham Lane / The Ham</t>
  </si>
  <si>
    <t xml:space="preserve">Rubbish Bins </t>
  </si>
  <si>
    <t>Dog poo bins</t>
  </si>
  <si>
    <t>Ham</t>
  </si>
  <si>
    <t>Riverside Road</t>
  </si>
  <si>
    <t>top FP 1</t>
  </si>
  <si>
    <t>LCP</t>
  </si>
  <si>
    <t>Manor Street (removed by SHDC)</t>
  </si>
  <si>
    <t>Capton phone kiosk (refurb May 2019)</t>
  </si>
  <si>
    <t>Bus Shelter(s)</t>
  </si>
  <si>
    <t>Memorial Sculpture</t>
  </si>
  <si>
    <t>Ham Lane Triangle</t>
  </si>
  <si>
    <t>Oak Map &amp; Memorial Plaque</t>
  </si>
  <si>
    <t>Bench Seats</t>
  </si>
  <si>
    <t>Ham Lane Triangle - recycled plastic (1)</t>
  </si>
  <si>
    <t>5/19</t>
  </si>
  <si>
    <t>Path to Dittisham Sailing Club - recycled plastic (1)</t>
  </si>
  <si>
    <t>Riverside Road (one)</t>
  </si>
  <si>
    <t>The Ham - Lod Cottage edge (one)</t>
  </si>
  <si>
    <t>The Ham - river front (eight)</t>
  </si>
  <si>
    <t>The Ham - tarmac path (three)</t>
  </si>
  <si>
    <t>The Ham - nr. toilet block (one)</t>
  </si>
  <si>
    <t>The Ham riverfront</t>
  </si>
  <si>
    <t>Picnic tables &amp; two shackles</t>
  </si>
  <si>
    <t>erected DCC 2019</t>
  </si>
  <si>
    <t>HGV Signs</t>
  </si>
  <si>
    <t>Parish</t>
  </si>
  <si>
    <t xml:space="preserve">Total </t>
  </si>
  <si>
    <t xml:space="preserve"> Notes</t>
  </si>
  <si>
    <t>no insurance requirement (met by leaseholder), insurer notified</t>
  </si>
  <si>
    <t>DPC is currently following a process to obtain a copy of the insurance policy</t>
  </si>
  <si>
    <t>DPC is a Trustee on Village Hall Lease with Diocese. VH Management Committee responsible for insurance.</t>
  </si>
  <si>
    <t>Purchased</t>
  </si>
  <si>
    <t>Phone Handset 33.94</t>
  </si>
  <si>
    <t>Handrail</t>
  </si>
  <si>
    <t>Disposal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</si>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</sst>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;[Red]\-[$£-809]#,##0.00"/>
    <numFmt numFmtId="165" formatCode="[$-809]mmm\-yy"/>
    <numFmt numFmtId="166" formatCode="dd/mm/yy"/>
  </numFmts>
  <fonts count="15" x14ac:knownFonts="1">
    <font>
      <sz val="10"/>
      <name val="Arial"/>
      <family val="2"/>
      <charset val="1"/>
    </font>
    <font>
      <sz val="10.5"/>
      <name val="Arial Narrow"/>
      <family val="2"/>
      <charset val="1"/>
    </font>
    <font>
      <sz val="10.5"/>
      <name val="Arial"/>
      <family val="2"/>
      <charset val="1"/>
    </font>
    <font>
      <b/>
      <sz val="10.5"/>
      <name val="Arial Narrow"/>
      <family val="2"/>
      <charset val="1"/>
    </font>
    <font>
      <sz val="10.5"/>
      <color rgb="FF000000"/>
      <name val="Arial"/>
      <family val="2"/>
    </font>
    <font>
      <sz val="10.5"/>
      <name val="Arial"/>
      <family val="2"/>
    </font>
    <font>
      <sz val="10"/>
      <name val="Arial Narrow"/>
      <family val="2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sz val="10.5"/>
      <color rgb="FF000000"/>
      <name val="Arial"/>
      <family val="2"/>
      <charset val="1"/>
    </font>
    <font>
      <sz val="10.5"/>
      <color rgb="FF000000"/>
      <name val="Arial Narrow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Protection="1">
      <protection locked="0"/>
    </xf>
    <xf numFmtId="166" fontId="2" fillId="0" borderId="0" xfId="0" applyNumberFormat="1" applyFont="1"/>
    <xf numFmtId="0" fontId="4" fillId="0" borderId="0" xfId="0" applyFont="1"/>
    <xf numFmtId="166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9" fillId="0" borderId="0" xfId="1" applyFont="1"/>
    <xf numFmtId="166" fontId="1" fillId="0" borderId="0" xfId="0" applyNumberFormat="1" applyFont="1" applyAlignment="1">
      <alignment horizontal="right"/>
    </xf>
    <xf numFmtId="0" fontId="3" fillId="0" borderId="0" xfId="0" applyFont="1"/>
    <xf numFmtId="3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14" fontId="1" fillId="0" borderId="0" xfId="0" applyNumberFormat="1" applyFont="1"/>
    <xf numFmtId="3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166" fontId="11" fillId="0" borderId="0" xfId="0" applyNumberFormat="1" applyFont="1"/>
    <xf numFmtId="0" fontId="13" fillId="0" borderId="0" xfId="0" applyFont="1"/>
    <xf numFmtId="0" fontId="14" fillId="0" borderId="0" xfId="0" applyFont="1"/>
    <xf numFmtId="0" fontId="11" fillId="0" borderId="1" xfId="0" applyFont="1" applyBorder="1"/>
    <xf numFmtId="164" fontId="6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/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March%2031%20Asset%20Regi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hanges"/>
      <sheetName val="Asset Register"/>
    </sheetNames>
    <sheetDataSet>
      <sheetData sheetId="0">
        <row r="9">
          <cell r="C9">
            <v>12.49</v>
          </cell>
        </row>
        <row r="10">
          <cell r="B10" t="str">
            <v>drain hook</v>
          </cell>
          <cell r="C10">
            <v>7.91</v>
          </cell>
        </row>
        <row r="11">
          <cell r="B11" t="str">
            <v>sleepers The Ham north creek</v>
          </cell>
          <cell r="C11">
            <v>59.9</v>
          </cell>
        </row>
        <row r="69">
          <cell r="A69">
            <v>43712</v>
          </cell>
        </row>
        <row r="70">
          <cell r="C70">
            <v>128</v>
          </cell>
        </row>
        <row r="71">
          <cell r="C71">
            <v>145</v>
          </cell>
        </row>
        <row r="72">
          <cell r="C72">
            <v>55</v>
          </cell>
        </row>
        <row r="73">
          <cell r="C73">
            <v>939</v>
          </cell>
        </row>
        <row r="74">
          <cell r="C74">
            <v>263</v>
          </cell>
        </row>
        <row r="75">
          <cell r="B75" t="str">
            <v>Dell laptop Inspiron 17 3780</v>
          </cell>
          <cell r="C75">
            <v>624</v>
          </cell>
        </row>
        <row r="78">
          <cell r="C78">
            <v>227</v>
          </cell>
        </row>
        <row r="92">
          <cell r="C92">
            <v>5.82</v>
          </cell>
        </row>
        <row r="96">
          <cell r="C96">
            <v>14.5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5"/>
  <sheetViews>
    <sheetView tabSelected="1" topLeftCell="A96" zoomScale="150" zoomScaleNormal="150" workbookViewId="0">
      <selection activeCell="D112" sqref="D112"/>
    </sheetView>
  </sheetViews>
  <sheetFormatPr defaultColWidth="11.5703125" defaultRowHeight="13.5" x14ac:dyDescent="0.2"/>
  <cols>
    <col min="1" max="1" width="11.5703125" style="1"/>
    <col min="2" max="2" width="39.140625" style="1" customWidth="1"/>
    <col min="3" max="1024" width="11.5703125" style="1"/>
    <col min="1025" max="16384" width="11.5703125" style="2"/>
  </cols>
  <sheetData>
    <row r="1" spans="1:6" ht="27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/>
    </row>
    <row r="2" spans="1:6" x14ac:dyDescent="0.2">
      <c r="B2" s="6" t="s">
        <v>5</v>
      </c>
      <c r="C2" s="7"/>
      <c r="D2" s="8"/>
      <c r="E2" s="9"/>
      <c r="F2" s="9"/>
    </row>
    <row r="3" spans="1:6" x14ac:dyDescent="0.2">
      <c r="A3" s="10">
        <v>1947</v>
      </c>
      <c r="B3" s="7" t="s">
        <v>6</v>
      </c>
      <c r="C3" s="7" t="s">
        <v>7</v>
      </c>
      <c r="D3" s="10">
        <v>1</v>
      </c>
      <c r="E3" s="11"/>
      <c r="F3" s="2"/>
    </row>
    <row r="4" spans="1:6" x14ac:dyDescent="0.2">
      <c r="A4" s="10">
        <v>2017</v>
      </c>
      <c r="B4" s="7" t="s">
        <v>8</v>
      </c>
      <c r="C4" s="7" t="s">
        <v>9</v>
      </c>
      <c r="D4" s="10">
        <v>1</v>
      </c>
      <c r="E4" s="11">
        <v>166236</v>
      </c>
      <c r="F4" s="2"/>
    </row>
    <row r="5" spans="1:6" x14ac:dyDescent="0.2">
      <c r="A5" s="1">
        <v>2017</v>
      </c>
      <c r="B5" s="7" t="s">
        <v>10</v>
      </c>
      <c r="C5" s="7" t="s">
        <v>11</v>
      </c>
      <c r="D5" s="10">
        <v>2</v>
      </c>
      <c r="E5" s="11">
        <f>2000+5890+629.5</f>
        <v>8519.5</v>
      </c>
      <c r="F5" s="10"/>
    </row>
    <row r="6" spans="1:6" x14ac:dyDescent="0.2">
      <c r="A6" s="1" t="s">
        <v>12</v>
      </c>
      <c r="B6" s="7" t="s">
        <v>13</v>
      </c>
      <c r="C6" s="7" t="s">
        <v>11</v>
      </c>
      <c r="D6" s="10"/>
      <c r="E6" s="11">
        <f>1653.7+18+3.6</f>
        <v>1675.3</v>
      </c>
      <c r="F6" s="12"/>
    </row>
    <row r="7" spans="1:6" x14ac:dyDescent="0.2">
      <c r="B7" s="7" t="s">
        <v>14</v>
      </c>
      <c r="C7" s="7" t="s">
        <v>15</v>
      </c>
      <c r="D7" s="10"/>
      <c r="E7" s="11">
        <f>104+'[1] changes'!C70</f>
        <v>232</v>
      </c>
      <c r="F7" s="12"/>
    </row>
    <row r="8" spans="1:6" x14ac:dyDescent="0.2">
      <c r="B8" s="1" t="s">
        <v>16</v>
      </c>
      <c r="D8" s="10"/>
      <c r="E8" s="13">
        <v>220</v>
      </c>
      <c r="F8" s="14"/>
    </row>
    <row r="9" spans="1:6" x14ac:dyDescent="0.2">
      <c r="D9" s="10"/>
      <c r="E9" s="13"/>
      <c r="F9" s="14"/>
    </row>
    <row r="10" spans="1:6" x14ac:dyDescent="0.2">
      <c r="B10" s="6" t="s">
        <v>17</v>
      </c>
      <c r="C10" s="7"/>
      <c r="D10" s="10"/>
      <c r="E10" s="11"/>
      <c r="F10" s="12"/>
    </row>
    <row r="11" spans="1:6" x14ac:dyDescent="0.2">
      <c r="A11" s="12" t="s">
        <v>18</v>
      </c>
      <c r="B11" s="1" t="s">
        <v>19</v>
      </c>
      <c r="C11" s="7" t="s">
        <v>7</v>
      </c>
      <c r="D11" s="10">
        <v>1</v>
      </c>
      <c r="E11" s="11">
        <v>1</v>
      </c>
      <c r="F11" s="2"/>
    </row>
    <row r="12" spans="1:6" x14ac:dyDescent="0.2">
      <c r="C12" s="7"/>
      <c r="D12" s="10"/>
      <c r="E12" s="11"/>
      <c r="F12" s="12"/>
    </row>
    <row r="13" spans="1:6" x14ac:dyDescent="0.2">
      <c r="A13" s="15">
        <v>43556</v>
      </c>
      <c r="B13" s="7" t="s">
        <v>20</v>
      </c>
      <c r="C13" s="7" t="s">
        <v>7</v>
      </c>
      <c r="D13" s="7"/>
      <c r="E13" s="16">
        <v>6001</v>
      </c>
      <c r="F13" s="12"/>
    </row>
    <row r="14" spans="1:6" x14ac:dyDescent="0.2">
      <c r="A14" s="15">
        <v>43525</v>
      </c>
      <c r="B14" s="7" t="s">
        <v>21</v>
      </c>
      <c r="C14" s="7" t="s">
        <v>7</v>
      </c>
      <c r="D14" s="7"/>
      <c r="E14" s="16">
        <v>142</v>
      </c>
      <c r="F14" s="12"/>
    </row>
    <row r="15" spans="1:6" x14ac:dyDescent="0.2">
      <c r="A15" s="15">
        <v>43497</v>
      </c>
      <c r="B15" s="7" t="s">
        <v>22</v>
      </c>
      <c r="C15" s="7" t="s">
        <v>7</v>
      </c>
      <c r="D15" s="10"/>
      <c r="E15" s="11">
        <v>91.77</v>
      </c>
      <c r="F15" s="12"/>
    </row>
    <row r="16" spans="1:6" x14ac:dyDescent="0.2">
      <c r="A16" s="17">
        <v>45417</v>
      </c>
      <c r="B16" s="7" t="s">
        <v>23</v>
      </c>
      <c r="C16" s="7"/>
      <c r="D16" s="10"/>
      <c r="E16" s="2">
        <v>9.89</v>
      </c>
      <c r="F16" s="12"/>
    </row>
    <row r="17" spans="1:6" x14ac:dyDescent="0.2">
      <c r="A17" s="15"/>
      <c r="B17" s="7" t="str">
        <f>'[1] changes'!B11</f>
        <v>sleepers The Ham north creek</v>
      </c>
      <c r="C17" s="7" t="s">
        <v>7</v>
      </c>
      <c r="D17" s="10"/>
      <c r="E17" s="11">
        <f>'[1] changes'!C11</f>
        <v>59.9</v>
      </c>
      <c r="F17" s="12"/>
    </row>
    <row r="18" spans="1:6" x14ac:dyDescent="0.2">
      <c r="A18" s="15"/>
      <c r="B18" s="1" t="s">
        <v>24</v>
      </c>
      <c r="C18" s="1" t="s">
        <v>7</v>
      </c>
      <c r="D18" s="10"/>
      <c r="E18" s="13">
        <v>150.13</v>
      </c>
      <c r="F18" s="14"/>
    </row>
    <row r="19" spans="1:6" x14ac:dyDescent="0.2">
      <c r="A19" s="17">
        <v>45432</v>
      </c>
      <c r="B19" s="1" t="s">
        <v>25</v>
      </c>
      <c r="D19" s="10"/>
      <c r="E19" s="18">
        <v>606.23</v>
      </c>
      <c r="F19" s="14"/>
    </row>
    <row r="20" spans="1:6" x14ac:dyDescent="0.2">
      <c r="A20" s="15"/>
      <c r="B20" s="1" t="s">
        <v>26</v>
      </c>
      <c r="C20" s="1" t="s">
        <v>7</v>
      </c>
      <c r="D20" s="10"/>
      <c r="E20" s="13">
        <v>171.46</v>
      </c>
      <c r="F20" s="14"/>
    </row>
    <row r="21" spans="1:6" x14ac:dyDescent="0.2">
      <c r="A21" s="15"/>
      <c r="B21" s="1" t="s">
        <v>27</v>
      </c>
      <c r="D21" s="10"/>
      <c r="E21" s="13">
        <v>17.5</v>
      </c>
      <c r="F21" s="14"/>
    </row>
    <row r="22" spans="1:6" x14ac:dyDescent="0.2">
      <c r="A22" s="15"/>
      <c r="D22" s="10"/>
      <c r="E22" s="13"/>
      <c r="F22" s="14"/>
    </row>
    <row r="23" spans="1:6" x14ac:dyDescent="0.2">
      <c r="A23" s="10">
        <v>2003</v>
      </c>
      <c r="B23" s="7" t="s">
        <v>28</v>
      </c>
      <c r="C23" s="7" t="s">
        <v>9</v>
      </c>
      <c r="D23" s="10">
        <v>1</v>
      </c>
      <c r="E23" s="11">
        <v>1</v>
      </c>
      <c r="F23" s="2"/>
    </row>
    <row r="24" spans="1:6" x14ac:dyDescent="0.2">
      <c r="A24" s="10">
        <v>2014</v>
      </c>
      <c r="B24" s="7" t="s">
        <v>29</v>
      </c>
      <c r="C24" s="7" t="s">
        <v>9</v>
      </c>
      <c r="D24" s="10"/>
      <c r="E24" s="11">
        <v>1</v>
      </c>
      <c r="F24" s="2"/>
    </row>
    <row r="25" spans="1:6" x14ac:dyDescent="0.2">
      <c r="B25" s="7" t="s">
        <v>30</v>
      </c>
      <c r="C25" s="7" t="s">
        <v>31</v>
      </c>
      <c r="D25" s="7"/>
      <c r="E25" s="16"/>
      <c r="F25" s="12"/>
    </row>
    <row r="26" spans="1:6" x14ac:dyDescent="0.2">
      <c r="B26" s="7"/>
      <c r="C26" s="7"/>
      <c r="D26" s="7"/>
      <c r="E26" s="16"/>
      <c r="F26" s="12"/>
    </row>
    <row r="27" spans="1:6" x14ac:dyDescent="0.2">
      <c r="B27" s="6" t="s">
        <v>32</v>
      </c>
      <c r="C27" s="7"/>
      <c r="D27" s="10"/>
      <c r="E27" s="11"/>
      <c r="F27" s="12"/>
    </row>
    <row r="28" spans="1:6" x14ac:dyDescent="0.2">
      <c r="B28" s="7" t="s">
        <v>33</v>
      </c>
      <c r="C28" s="7" t="s">
        <v>7</v>
      </c>
      <c r="D28" s="10"/>
      <c r="E28" s="16"/>
      <c r="F28" s="12"/>
    </row>
    <row r="29" spans="1:6" x14ac:dyDescent="0.2">
      <c r="B29" s="7"/>
      <c r="C29" s="6" t="s">
        <v>34</v>
      </c>
      <c r="D29" s="10"/>
      <c r="E29" s="16"/>
      <c r="F29" s="10"/>
    </row>
    <row r="30" spans="1:6" x14ac:dyDescent="0.2">
      <c r="A30" s="1" t="s">
        <v>35</v>
      </c>
      <c r="B30" s="7"/>
      <c r="C30" s="7" t="s">
        <v>36</v>
      </c>
      <c r="D30" s="10"/>
      <c r="E30" s="11">
        <v>380.8</v>
      </c>
      <c r="F30" s="10"/>
    </row>
    <row r="31" spans="1:6" x14ac:dyDescent="0.2">
      <c r="A31" s="1" t="s">
        <v>37</v>
      </c>
      <c r="B31" s="7"/>
      <c r="C31" s="7" t="s">
        <v>38</v>
      </c>
      <c r="D31" s="10"/>
      <c r="E31" s="11">
        <f>88+250</f>
        <v>338</v>
      </c>
      <c r="F31" s="12"/>
    </row>
    <row r="32" spans="1:6" x14ac:dyDescent="0.2">
      <c r="A32" s="10">
        <v>2017</v>
      </c>
      <c r="B32" s="7"/>
      <c r="C32" s="7" t="s">
        <v>39</v>
      </c>
      <c r="D32" s="10"/>
      <c r="E32" s="11">
        <f>187+3291+'[1] changes'!C78</f>
        <v>3705</v>
      </c>
      <c r="F32" s="2"/>
    </row>
    <row r="33" spans="1:7" x14ac:dyDescent="0.2">
      <c r="A33" s="19">
        <v>43451</v>
      </c>
      <c r="B33" s="7"/>
      <c r="C33" s="7" t="s">
        <v>40</v>
      </c>
      <c r="D33" s="10"/>
      <c r="E33" s="11">
        <v>20462</v>
      </c>
      <c r="F33" s="2"/>
    </row>
    <row r="34" spans="1:7" x14ac:dyDescent="0.2">
      <c r="A34" s="1" t="s">
        <v>41</v>
      </c>
      <c r="B34" s="7"/>
      <c r="C34" s="7" t="s">
        <v>42</v>
      </c>
      <c r="D34" s="10"/>
      <c r="E34" s="11">
        <v>1654</v>
      </c>
      <c r="F34" s="12"/>
    </row>
    <row r="35" spans="1:7" x14ac:dyDescent="0.2">
      <c r="A35" s="20" t="s">
        <v>43</v>
      </c>
      <c r="B35" s="7"/>
      <c r="C35" s="7" t="s">
        <v>44</v>
      </c>
      <c r="D35" s="10"/>
      <c r="E35" s="13">
        <v>6894.66</v>
      </c>
      <c r="F35" s="2"/>
    </row>
    <row r="36" spans="1:7" x14ac:dyDescent="0.2">
      <c r="A36" s="14" t="s">
        <v>45</v>
      </c>
      <c r="B36" s="1" t="s">
        <v>46</v>
      </c>
      <c r="C36" s="1" t="s">
        <v>7</v>
      </c>
      <c r="D36" s="10"/>
      <c r="E36" s="13">
        <v>246.03</v>
      </c>
      <c r="F36" s="2"/>
    </row>
    <row r="37" spans="1:7" x14ac:dyDescent="0.2">
      <c r="A37" s="15"/>
      <c r="D37" s="10"/>
      <c r="E37" s="13"/>
      <c r="F37" s="14"/>
    </row>
    <row r="38" spans="1:7" x14ac:dyDescent="0.2">
      <c r="B38" s="6" t="s">
        <v>47</v>
      </c>
      <c r="C38" s="7"/>
      <c r="D38" s="10"/>
      <c r="E38" s="11"/>
      <c r="F38" s="12"/>
    </row>
    <row r="39" spans="1:7" x14ac:dyDescent="0.2">
      <c r="A39" s="17">
        <v>45413</v>
      </c>
      <c r="B39" s="2" t="s">
        <v>48</v>
      </c>
      <c r="C39" s="7" t="s">
        <v>49</v>
      </c>
      <c r="D39" s="10"/>
      <c r="E39" s="11">
        <v>7.95</v>
      </c>
      <c r="F39" s="12"/>
    </row>
    <row r="40" spans="1:7" x14ac:dyDescent="0.2">
      <c r="A40" s="17">
        <v>45604</v>
      </c>
      <c r="B40" s="2" t="s">
        <v>50</v>
      </c>
      <c r="C40" s="7"/>
      <c r="D40" s="10"/>
      <c r="E40" s="21">
        <v>28.28</v>
      </c>
      <c r="F40" s="12"/>
    </row>
    <row r="41" spans="1:7" x14ac:dyDescent="0.2">
      <c r="B41" s="1" t="s">
        <v>51</v>
      </c>
      <c r="C41" s="1" t="s">
        <v>52</v>
      </c>
      <c r="D41" s="10"/>
      <c r="E41" s="13">
        <v>173.5</v>
      </c>
      <c r="F41" s="14"/>
    </row>
    <row r="42" spans="1:7" x14ac:dyDescent="0.2">
      <c r="A42" s="15">
        <v>43586</v>
      </c>
      <c r="B42" s="7" t="str">
        <f>'[1] changes'!B75</f>
        <v>Dell laptop Inspiron 17 3780</v>
      </c>
      <c r="C42" s="1" t="s">
        <v>52</v>
      </c>
      <c r="D42" s="10"/>
      <c r="E42" s="11">
        <f>'[1] changes'!C75</f>
        <v>624</v>
      </c>
      <c r="F42" s="12"/>
    </row>
    <row r="43" spans="1:7" x14ac:dyDescent="0.2">
      <c r="A43" s="15">
        <v>43405</v>
      </c>
      <c r="B43" s="7" t="s">
        <v>53</v>
      </c>
      <c r="C43" s="1" t="s">
        <v>52</v>
      </c>
      <c r="D43" s="7"/>
      <c r="E43" s="16">
        <f>139.99-23.33</f>
        <v>116.66000000000001</v>
      </c>
      <c r="F43" s="12"/>
    </row>
    <row r="44" spans="1:7" x14ac:dyDescent="0.2">
      <c r="A44" s="1" t="s">
        <v>54</v>
      </c>
      <c r="B44" s="7" t="s">
        <v>55</v>
      </c>
      <c r="C44" s="1" t="s">
        <v>52</v>
      </c>
      <c r="D44" s="10"/>
      <c r="E44" s="11">
        <v>96.42</v>
      </c>
      <c r="F44" s="12"/>
    </row>
    <row r="45" spans="1:7" x14ac:dyDescent="0.2">
      <c r="A45" s="1" t="s">
        <v>56</v>
      </c>
      <c r="B45" s="7" t="s">
        <v>57</v>
      </c>
      <c r="C45" s="1" t="s">
        <v>52</v>
      </c>
      <c r="D45" s="10"/>
      <c r="E45" s="11">
        <v>22.99</v>
      </c>
      <c r="F45" s="12"/>
    </row>
    <row r="46" spans="1:7" ht="14.25" x14ac:dyDescent="0.2">
      <c r="A46" s="15">
        <v>43313</v>
      </c>
      <c r="B46" s="22" t="s">
        <v>58</v>
      </c>
      <c r="C46" s="1" t="s">
        <v>52</v>
      </c>
      <c r="E46" s="13">
        <v>508</v>
      </c>
      <c r="F46" s="14"/>
      <c r="G46" s="23"/>
    </row>
    <row r="47" spans="1:7" x14ac:dyDescent="0.2">
      <c r="A47" s="15"/>
      <c r="B47" s="1" t="s">
        <v>59</v>
      </c>
      <c r="C47" s="1" t="s">
        <v>52</v>
      </c>
      <c r="E47" s="13">
        <f>'[1] changes'!C72+'[1] changes'!C96</f>
        <v>69.5</v>
      </c>
      <c r="F47" s="14"/>
    </row>
    <row r="48" spans="1:7" x14ac:dyDescent="0.2">
      <c r="A48" s="15"/>
      <c r="B48" s="1" t="s">
        <v>60</v>
      </c>
      <c r="C48" s="1" t="s">
        <v>52</v>
      </c>
      <c r="E48" s="13">
        <v>33.32</v>
      </c>
      <c r="F48" s="14"/>
    </row>
    <row r="49" spans="1:6" x14ac:dyDescent="0.2">
      <c r="A49" s="24">
        <v>45260</v>
      </c>
      <c r="B49" s="1" t="s">
        <v>61</v>
      </c>
      <c r="C49" s="1" t="s">
        <v>52</v>
      </c>
      <c r="E49" s="13">
        <v>58.32</v>
      </c>
      <c r="F49" s="2"/>
    </row>
    <row r="50" spans="1:6" x14ac:dyDescent="0.2">
      <c r="A50" s="24">
        <v>45202</v>
      </c>
      <c r="B50" s="1" t="s">
        <v>62</v>
      </c>
      <c r="C50" s="1" t="s">
        <v>52</v>
      </c>
      <c r="E50" s="13">
        <v>20.82</v>
      </c>
      <c r="F50" s="2"/>
    </row>
    <row r="51" spans="1:6" x14ac:dyDescent="0.2">
      <c r="A51" s="15"/>
      <c r="E51" s="13"/>
      <c r="F51" s="24"/>
    </row>
    <row r="52" spans="1:6" x14ac:dyDescent="0.2">
      <c r="A52" s="15"/>
      <c r="B52" s="25" t="s">
        <v>63</v>
      </c>
      <c r="E52" s="13"/>
      <c r="F52" s="14"/>
    </row>
    <row r="53" spans="1:6" x14ac:dyDescent="0.2">
      <c r="A53" s="17">
        <v>45503</v>
      </c>
      <c r="B53" s="18" t="s">
        <v>64</v>
      </c>
      <c r="E53" s="18">
        <v>6.78</v>
      </c>
      <c r="F53" s="14"/>
    </row>
    <row r="54" spans="1:6" x14ac:dyDescent="0.2">
      <c r="A54" s="24">
        <v>45265</v>
      </c>
      <c r="B54" s="1" t="s">
        <v>65</v>
      </c>
      <c r="C54" s="7" t="s">
        <v>66</v>
      </c>
      <c r="E54" s="13">
        <v>37.479999999999997</v>
      </c>
      <c r="F54" s="2"/>
    </row>
    <row r="55" spans="1:6" x14ac:dyDescent="0.2">
      <c r="A55" s="15">
        <v>43466</v>
      </c>
      <c r="B55" s="7" t="s">
        <v>67</v>
      </c>
      <c r="C55" s="7" t="s">
        <v>66</v>
      </c>
      <c r="D55" s="10"/>
      <c r="E55" s="11">
        <v>15</v>
      </c>
      <c r="F55" s="12"/>
    </row>
    <row r="56" spans="1:6" x14ac:dyDescent="0.2">
      <c r="A56" s="15"/>
      <c r="B56" s="7" t="s">
        <v>68</v>
      </c>
      <c r="D56" s="10"/>
      <c r="E56" s="16">
        <v>45.67</v>
      </c>
      <c r="F56" s="10"/>
    </row>
    <row r="57" spans="1:6" x14ac:dyDescent="0.2">
      <c r="A57" s="15"/>
      <c r="B57" s="7" t="str">
        <f>'[1] changes'!B10</f>
        <v>drain hook</v>
      </c>
      <c r="C57" s="7" t="s">
        <v>66</v>
      </c>
      <c r="D57" s="10"/>
      <c r="E57" s="11">
        <f>'[1] changes'!C10</f>
        <v>7.91</v>
      </c>
      <c r="F57" s="12"/>
    </row>
    <row r="58" spans="1:6" x14ac:dyDescent="0.2">
      <c r="A58" s="15">
        <v>44166</v>
      </c>
      <c r="B58" s="1" t="s">
        <v>69</v>
      </c>
      <c r="C58" s="7" t="s">
        <v>66</v>
      </c>
      <c r="D58" s="10"/>
      <c r="E58" s="13">
        <v>23.29</v>
      </c>
      <c r="F58" s="14"/>
    </row>
    <row r="59" spans="1:6" x14ac:dyDescent="0.2">
      <c r="A59" s="15">
        <v>44228</v>
      </c>
      <c r="B59" s="1" t="s">
        <v>70</v>
      </c>
      <c r="C59" s="7" t="s">
        <v>66</v>
      </c>
      <c r="D59" s="10"/>
      <c r="E59" s="13">
        <f>9.98-1.66</f>
        <v>8.32</v>
      </c>
      <c r="F59" s="14"/>
    </row>
    <row r="60" spans="1:6" x14ac:dyDescent="0.2">
      <c r="A60" s="15"/>
      <c r="B60" s="1" t="s">
        <v>71</v>
      </c>
      <c r="C60" s="1" t="s">
        <v>52</v>
      </c>
      <c r="E60" s="13">
        <v>24.99</v>
      </c>
      <c r="F60" s="14"/>
    </row>
    <row r="61" spans="1:6" x14ac:dyDescent="0.2">
      <c r="A61" s="15"/>
      <c r="B61" s="1" t="s">
        <v>72</v>
      </c>
      <c r="C61" s="1" t="s">
        <v>73</v>
      </c>
      <c r="E61" s="13">
        <v>32.5</v>
      </c>
      <c r="F61" s="14"/>
    </row>
    <row r="62" spans="1:6" x14ac:dyDescent="0.2">
      <c r="A62" s="15"/>
      <c r="B62" s="1" t="s">
        <v>74</v>
      </c>
      <c r="C62" s="1" t="s">
        <v>75</v>
      </c>
      <c r="E62" s="13">
        <v>20</v>
      </c>
      <c r="F62" s="14"/>
    </row>
    <row r="63" spans="1:6" x14ac:dyDescent="0.2">
      <c r="A63" s="24">
        <v>45045</v>
      </c>
      <c r="B63" s="1" t="s">
        <v>76</v>
      </c>
      <c r="C63" s="1" t="s">
        <v>49</v>
      </c>
      <c r="E63" s="13">
        <v>62.97</v>
      </c>
      <c r="F63" s="2"/>
    </row>
    <row r="64" spans="1:6" x14ac:dyDescent="0.2">
      <c r="A64" s="24">
        <v>45049</v>
      </c>
      <c r="B64" s="1" t="s">
        <v>77</v>
      </c>
      <c r="C64" s="1" t="s">
        <v>49</v>
      </c>
      <c r="E64" s="13">
        <v>22.07</v>
      </c>
      <c r="F64" s="2"/>
    </row>
    <row r="65" spans="1:6" x14ac:dyDescent="0.2">
      <c r="A65" s="15"/>
      <c r="E65" s="13"/>
      <c r="F65" s="14"/>
    </row>
    <row r="66" spans="1:6" x14ac:dyDescent="0.2">
      <c r="B66" s="6" t="s">
        <v>78</v>
      </c>
      <c r="C66" s="7"/>
      <c r="D66" s="10"/>
      <c r="E66" s="11"/>
      <c r="F66" s="12"/>
    </row>
    <row r="67" spans="1:6" x14ac:dyDescent="0.2">
      <c r="B67" s="7" t="s">
        <v>79</v>
      </c>
      <c r="C67" s="7" t="s">
        <v>9</v>
      </c>
      <c r="D67" s="10"/>
      <c r="E67" s="11">
        <v>2000</v>
      </c>
      <c r="F67" s="12"/>
    </row>
    <row r="68" spans="1:6" x14ac:dyDescent="0.2">
      <c r="B68" s="7" t="s">
        <v>80</v>
      </c>
      <c r="C68" s="7" t="s">
        <v>81</v>
      </c>
      <c r="D68" s="10"/>
      <c r="E68" s="11">
        <v>130</v>
      </c>
      <c r="F68" s="12"/>
    </row>
    <row r="69" spans="1:6" x14ac:dyDescent="0.2">
      <c r="B69" s="7" t="s">
        <v>82</v>
      </c>
      <c r="C69" s="7" t="s">
        <v>75</v>
      </c>
      <c r="D69" s="10"/>
      <c r="E69" s="11">
        <v>0</v>
      </c>
      <c r="F69" s="12"/>
    </row>
    <row r="70" spans="1:6" x14ac:dyDescent="0.2">
      <c r="B70" s="7" t="s">
        <v>79</v>
      </c>
      <c r="C70" s="7" t="s">
        <v>31</v>
      </c>
      <c r="D70" s="10"/>
      <c r="E70" s="11">
        <v>300</v>
      </c>
      <c r="F70" s="12"/>
    </row>
    <row r="71" spans="1:6" x14ac:dyDescent="0.2">
      <c r="B71" s="7" t="s">
        <v>83</v>
      </c>
      <c r="C71" s="7" t="str">
        <f>B71</f>
        <v>Bus Shelter Riverside Road</v>
      </c>
      <c r="D71" s="10"/>
      <c r="E71" s="11">
        <f>'[1] changes'!C9</f>
        <v>12.49</v>
      </c>
      <c r="F71" s="12"/>
    </row>
    <row r="72" spans="1:6" x14ac:dyDescent="0.2">
      <c r="A72" s="15"/>
      <c r="B72" s="7"/>
      <c r="C72" s="7"/>
      <c r="D72" s="10"/>
      <c r="E72" s="11"/>
      <c r="F72" s="12"/>
    </row>
    <row r="73" spans="1:6" x14ac:dyDescent="0.2">
      <c r="B73" s="6" t="s">
        <v>84</v>
      </c>
      <c r="C73" s="7" t="s">
        <v>85</v>
      </c>
      <c r="D73" s="10">
        <v>3</v>
      </c>
      <c r="E73" s="11">
        <v>800</v>
      </c>
      <c r="F73" s="12"/>
    </row>
    <row r="74" spans="1:6" x14ac:dyDescent="0.2">
      <c r="B74" s="6" t="s">
        <v>86</v>
      </c>
      <c r="C74" s="7" t="s">
        <v>7</v>
      </c>
      <c r="D74" s="10">
        <v>2</v>
      </c>
      <c r="E74" s="11">
        <v>358.97</v>
      </c>
      <c r="F74" s="12"/>
    </row>
    <row r="75" spans="1:6" x14ac:dyDescent="0.2">
      <c r="B75" s="6" t="s">
        <v>87</v>
      </c>
      <c r="C75" s="7" t="s">
        <v>88</v>
      </c>
      <c r="D75" s="10"/>
      <c r="E75" s="11">
        <v>237</v>
      </c>
      <c r="F75" s="12"/>
    </row>
    <row r="76" spans="1:6" x14ac:dyDescent="0.2">
      <c r="B76" s="7"/>
      <c r="C76" s="7" t="s">
        <v>89</v>
      </c>
      <c r="D76" s="10"/>
      <c r="E76" s="11">
        <v>237</v>
      </c>
      <c r="F76" s="12"/>
    </row>
    <row r="77" spans="1:6" x14ac:dyDescent="0.2">
      <c r="B77" s="7"/>
      <c r="C77" s="7" t="s">
        <v>90</v>
      </c>
      <c r="D77" s="10"/>
      <c r="E77" s="11">
        <v>237</v>
      </c>
      <c r="F77" s="12"/>
    </row>
    <row r="78" spans="1:6" x14ac:dyDescent="0.2">
      <c r="B78" s="7"/>
      <c r="C78" s="7" t="s">
        <v>91</v>
      </c>
      <c r="D78" s="10"/>
      <c r="E78" s="11">
        <v>246</v>
      </c>
      <c r="F78" s="12"/>
    </row>
    <row r="79" spans="1:6" x14ac:dyDescent="0.2">
      <c r="B79" s="7"/>
      <c r="C79" s="7" t="s">
        <v>92</v>
      </c>
      <c r="D79" s="10"/>
      <c r="E79" s="11"/>
      <c r="F79" s="12"/>
    </row>
    <row r="80" spans="1:6" x14ac:dyDescent="0.2">
      <c r="B80" s="6" t="s">
        <v>93</v>
      </c>
      <c r="C80" s="7" t="s">
        <v>31</v>
      </c>
      <c r="D80" s="7"/>
      <c r="E80" s="16">
        <f>'[1] changes'!C71</f>
        <v>145</v>
      </c>
      <c r="F80" s="12"/>
    </row>
    <row r="81" spans="1:6" x14ac:dyDescent="0.2">
      <c r="B81" s="6"/>
      <c r="C81" s="7"/>
      <c r="D81" s="7"/>
      <c r="E81" s="16"/>
      <c r="F81" s="12"/>
    </row>
    <row r="82" spans="1:6" x14ac:dyDescent="0.2">
      <c r="B82" s="6" t="s">
        <v>94</v>
      </c>
      <c r="C82" s="7" t="s">
        <v>89</v>
      </c>
      <c r="D82" s="10"/>
      <c r="E82" s="11">
        <v>3500</v>
      </c>
      <c r="F82" s="12"/>
    </row>
    <row r="83" spans="1:6" x14ac:dyDescent="0.2">
      <c r="B83" s="6"/>
      <c r="C83" s="7"/>
      <c r="D83" s="10"/>
      <c r="E83" s="16"/>
      <c r="F83" s="12"/>
    </row>
    <row r="84" spans="1:6" x14ac:dyDescent="0.2">
      <c r="B84" s="6" t="s">
        <v>95</v>
      </c>
      <c r="C84" s="7" t="s">
        <v>96</v>
      </c>
      <c r="D84" s="10">
        <v>1</v>
      </c>
      <c r="E84" s="11">
        <v>1</v>
      </c>
      <c r="F84" s="12"/>
    </row>
    <row r="85" spans="1:6" x14ac:dyDescent="0.2">
      <c r="B85" s="6" t="s">
        <v>97</v>
      </c>
      <c r="C85" s="7" t="s">
        <v>7</v>
      </c>
      <c r="D85" s="10">
        <v>1</v>
      </c>
      <c r="E85" s="11">
        <v>1400</v>
      </c>
      <c r="F85" s="12"/>
    </row>
    <row r="86" spans="1:6" x14ac:dyDescent="0.2">
      <c r="B86" s="6"/>
      <c r="C86" s="7"/>
      <c r="D86" s="10"/>
      <c r="E86" s="11"/>
      <c r="F86" s="12"/>
    </row>
    <row r="87" spans="1:6" x14ac:dyDescent="0.2">
      <c r="B87" s="6" t="s">
        <v>98</v>
      </c>
      <c r="C87" s="7" t="s">
        <v>99</v>
      </c>
      <c r="D87" s="10"/>
      <c r="E87" s="11">
        <v>231</v>
      </c>
      <c r="F87" s="12"/>
    </row>
    <row r="88" spans="1:6" x14ac:dyDescent="0.2">
      <c r="A88" s="26" t="s">
        <v>100</v>
      </c>
      <c r="B88" s="7"/>
      <c r="C88" s="27" t="s">
        <v>101</v>
      </c>
      <c r="D88" s="10"/>
      <c r="E88" s="11">
        <f>'[1] changes'!C74</f>
        <v>263</v>
      </c>
      <c r="F88" s="2"/>
    </row>
    <row r="89" spans="1:6" x14ac:dyDescent="0.2">
      <c r="B89" s="7"/>
      <c r="C89" s="7" t="s">
        <v>102</v>
      </c>
      <c r="D89" s="10"/>
      <c r="E89" s="16"/>
      <c r="F89" s="10"/>
    </row>
    <row r="90" spans="1:6" x14ac:dyDescent="0.2">
      <c r="B90" s="7"/>
      <c r="C90" s="7" t="s">
        <v>103</v>
      </c>
      <c r="D90" s="10"/>
      <c r="E90" s="11">
        <f>2*268</f>
        <v>536</v>
      </c>
      <c r="F90" s="12"/>
    </row>
    <row r="91" spans="1:6" x14ac:dyDescent="0.2">
      <c r="B91" s="7"/>
      <c r="C91" s="7" t="s">
        <v>104</v>
      </c>
      <c r="D91" s="7"/>
      <c r="E91" s="11">
        <f>8*231</f>
        <v>1848</v>
      </c>
      <c r="F91" s="12"/>
    </row>
    <row r="92" spans="1:6" x14ac:dyDescent="0.2">
      <c r="B92" s="7"/>
      <c r="C92" s="7" t="s">
        <v>105</v>
      </c>
      <c r="D92" s="7"/>
      <c r="E92" s="16">
        <f>3*260</f>
        <v>780</v>
      </c>
      <c r="F92" s="12"/>
    </row>
    <row r="93" spans="1:6" x14ac:dyDescent="0.2">
      <c r="B93" s="7"/>
      <c r="C93" s="7" t="s">
        <v>106</v>
      </c>
      <c r="D93" s="7"/>
      <c r="E93" s="16">
        <v>1</v>
      </c>
      <c r="F93" s="12"/>
    </row>
    <row r="94" spans="1:6" x14ac:dyDescent="0.2">
      <c r="B94" s="7"/>
      <c r="C94" s="1" t="s">
        <v>107</v>
      </c>
      <c r="D94" s="7"/>
      <c r="E94" s="16">
        <v>1</v>
      </c>
      <c r="F94" s="12"/>
    </row>
    <row r="95" spans="1:6" x14ac:dyDescent="0.2">
      <c r="B95" s="7"/>
      <c r="D95" s="7"/>
      <c r="E95" s="16"/>
      <c r="F95" s="12"/>
    </row>
    <row r="96" spans="1:6" x14ac:dyDescent="0.2">
      <c r="A96" s="28">
        <f>'[1] changes'!A69</f>
        <v>43712</v>
      </c>
      <c r="B96" s="6" t="s">
        <v>108</v>
      </c>
      <c r="C96" s="7" t="s">
        <v>7</v>
      </c>
      <c r="D96" s="7">
        <v>2</v>
      </c>
      <c r="E96" s="16">
        <f>15.06+340+14.32+'[1] changes'!C92</f>
        <v>375.2</v>
      </c>
      <c r="F96" s="12"/>
    </row>
    <row r="97" spans="1:6" x14ac:dyDescent="0.2">
      <c r="A97" s="15"/>
      <c r="B97" s="6"/>
      <c r="C97" s="7"/>
      <c r="D97" s="7"/>
      <c r="E97" s="16"/>
      <c r="F97" s="12"/>
    </row>
    <row r="98" spans="1:6" x14ac:dyDescent="0.2">
      <c r="A98" s="29" t="s">
        <v>109</v>
      </c>
      <c r="B98" s="6" t="s">
        <v>110</v>
      </c>
      <c r="C98" s="7" t="s">
        <v>111</v>
      </c>
      <c r="D98" s="7"/>
      <c r="E98" s="16">
        <f>'[1] changes'!C73</f>
        <v>939</v>
      </c>
      <c r="F98" s="2"/>
    </row>
    <row r="99" spans="1:6" x14ac:dyDescent="0.2">
      <c r="A99" s="15"/>
      <c r="B99" s="6"/>
      <c r="C99" s="7"/>
      <c r="D99" s="7"/>
      <c r="E99" s="16"/>
      <c r="F99" s="29"/>
    </row>
    <row r="100" spans="1:6" x14ac:dyDescent="0.2">
      <c r="B100" s="7"/>
      <c r="C100" s="7"/>
      <c r="D100" s="6" t="s">
        <v>112</v>
      </c>
      <c r="E100" s="30">
        <f>SUM(E2:E98)</f>
        <v>234461.57000000007</v>
      </c>
      <c r="F100" s="31"/>
    </row>
    <row r="101" spans="1:6" x14ac:dyDescent="0.2">
      <c r="B101" s="7"/>
      <c r="C101" s="7"/>
      <c r="D101" s="6"/>
      <c r="E101" s="32"/>
      <c r="F101" s="32"/>
    </row>
    <row r="102" spans="1:6" x14ac:dyDescent="0.2">
      <c r="B102" s="33" t="s">
        <v>113</v>
      </c>
      <c r="C102" s="7"/>
      <c r="D102" s="6"/>
      <c r="E102" s="34"/>
      <c r="F102" s="34"/>
    </row>
    <row r="103" spans="1:6" x14ac:dyDescent="0.2">
      <c r="B103" s="7" t="s">
        <v>29</v>
      </c>
      <c r="C103" s="7" t="s">
        <v>114</v>
      </c>
      <c r="D103" s="7"/>
      <c r="E103" s="29"/>
      <c r="F103" s="29"/>
    </row>
    <row r="104" spans="1:6" x14ac:dyDescent="0.2">
      <c r="B104" s="7"/>
      <c r="C104" s="7" t="s">
        <v>115</v>
      </c>
      <c r="D104" s="7"/>
      <c r="E104" s="29"/>
      <c r="F104" s="29"/>
    </row>
    <row r="105" spans="1:6" x14ac:dyDescent="0.2">
      <c r="B105" s="7" t="s">
        <v>116</v>
      </c>
      <c r="C105" s="7"/>
      <c r="D105" s="7"/>
      <c r="E105" s="29"/>
      <c r="F105" s="29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zoomScale="75" zoomScaleNormal="75" workbookViewId="0">
      <selection activeCell="G9" sqref="G9"/>
    </sheetView>
  </sheetViews>
  <sheetFormatPr defaultColWidth="11.5703125" defaultRowHeight="15" x14ac:dyDescent="0.2"/>
  <cols>
    <col min="1" max="1" width="11.5703125" style="35"/>
    <col min="2" max="2" width="37.42578125" style="35" customWidth="1"/>
    <col min="3" max="5" width="11.5703125" style="35"/>
    <col min="6" max="6" width="39.28515625" style="35" customWidth="1"/>
    <col min="7" max="16384" width="11.5703125" style="35"/>
  </cols>
  <sheetData>
    <row r="1" spans="1:8" ht="15.75" x14ac:dyDescent="0.25">
      <c r="B1" s="36" t="s">
        <v>117</v>
      </c>
    </row>
    <row r="2" spans="1:8" x14ac:dyDescent="0.2">
      <c r="A2" s="37">
        <v>45604</v>
      </c>
      <c r="B2" s="35" t="s">
        <v>118</v>
      </c>
      <c r="C2" s="38">
        <v>28.28</v>
      </c>
      <c r="G2"/>
      <c r="H2"/>
    </row>
    <row r="3" spans="1:8" x14ac:dyDescent="0.2">
      <c r="A3" s="37">
        <v>45417</v>
      </c>
      <c r="B3" s="35" t="s">
        <v>23</v>
      </c>
      <c r="C3" s="35">
        <v>9.89</v>
      </c>
      <c r="G3"/>
      <c r="H3"/>
    </row>
    <row r="4" spans="1:8" x14ac:dyDescent="0.2">
      <c r="A4" s="37">
        <v>45432</v>
      </c>
      <c r="B4" s="35" t="s">
        <v>119</v>
      </c>
      <c r="C4" s="39">
        <v>606.23</v>
      </c>
      <c r="G4"/>
      <c r="H4"/>
    </row>
    <row r="5" spans="1:8" x14ac:dyDescent="0.2">
      <c r="A5" s="37">
        <v>45503</v>
      </c>
      <c r="B5" s="39" t="s">
        <v>64</v>
      </c>
      <c r="C5" s="39">
        <v>6.78</v>
      </c>
      <c r="G5"/>
      <c r="H5"/>
    </row>
    <row r="6" spans="1:8" x14ac:dyDescent="0.2">
      <c r="A6" s="37">
        <v>45413</v>
      </c>
      <c r="B6" s="35" t="s">
        <v>48</v>
      </c>
      <c r="C6" s="39">
        <v>7.95</v>
      </c>
      <c r="G6"/>
      <c r="H6"/>
    </row>
    <row r="7" spans="1:8" x14ac:dyDescent="0.2">
      <c r="C7" s="40">
        <f>SUM(C2:C6)</f>
        <v>659.13</v>
      </c>
      <c r="G7"/>
      <c r="H7"/>
    </row>
    <row r="8" spans="1:8" ht="15.75" x14ac:dyDescent="0.25">
      <c r="B8" s="36" t="s">
        <v>120</v>
      </c>
      <c r="G8"/>
      <c r="H8"/>
    </row>
    <row r="9" spans="1:8" x14ac:dyDescent="0.2">
      <c r="B9" s="35" t="s">
        <v>23</v>
      </c>
      <c r="C9" s="41">
        <v>33.86</v>
      </c>
    </row>
    <row r="11" spans="1:8" ht="15.75" x14ac:dyDescent="0.25">
      <c r="B11" s="36" t="s">
        <v>121</v>
      </c>
      <c r="C11" s="42">
        <f>C7-C9</f>
        <v>625.27</v>
      </c>
      <c r="F11" s="42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changes 24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Cat Radford</cp:lastModifiedBy>
  <cp:revision>34</cp:revision>
  <dcterms:created xsi:type="dcterms:W3CDTF">2024-02-06T10:58:10Z</dcterms:created>
  <dcterms:modified xsi:type="dcterms:W3CDTF">2026-03-30T15:20:31Z</dcterms:modified>
  <dc:language>en-GB</dc:language>
</cp:coreProperties>
</file>